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Задание1" sheetId="1" r:id="rId1"/>
    <sheet name="Задание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<sst xmlns="http://schemas.openxmlformats.org/spreadsheetml/2006/main" count="41" uniqueCount="39">
  <si>
    <t>Калькуляция</t>
  </si>
  <si>
    <r>
      <t xml:space="preserve">Наименование продукции </t>
    </r>
    <r>
      <rPr>
        <b/>
        <i/>
        <sz val="8.5"/>
        <color indexed="8"/>
        <rFont val="Times New Roman"/>
        <family val="1"/>
      </rPr>
      <t>Ваза</t>
    </r>
  </si>
  <si>
    <r>
      <t xml:space="preserve">Калькуляционная единица </t>
    </r>
    <r>
      <rPr>
        <b/>
        <i/>
        <sz val="8.5"/>
        <color indexed="8"/>
        <rFont val="Times New Roman"/>
        <family val="1"/>
      </rPr>
      <t>штука</t>
    </r>
  </si>
  <si>
    <t>№ п./п.</t>
  </si>
  <si>
    <t>Наименование статей затрат</t>
  </si>
  <si>
    <t>Сумма(руб.)</t>
  </si>
  <si>
    <t>Сырье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</si>
  <si>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</si>
  <si>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</si>
  <si>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</si>
  <si>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соц.страхование</t>
  </si>
  <si>
    <t>Чрезвычайный налог</t>
  </si>
  <si>
    <t>Отч. на детск. дошк. учреждения</t>
  </si>
  <si>
    <t>Отчисления в дорожный фонд</t>
  </si>
  <si>
    <t>Накладные расходы</t>
  </si>
  <si>
    <t>Производственная себестоимость</t>
  </si>
  <si>
    <t>Норматив рентабельности</t>
  </si>
  <si>
    <t>Прибыль</t>
  </si>
  <si>
    <t>Оптовая цена</t>
  </si>
  <si>
    <t>Материальные затраты (сумма)</t>
  </si>
  <si>
    <t>Добавленная стоимость</t>
  </si>
  <si>
    <t>Налог на добавленную стоимость</t>
  </si>
  <si>
    <t>Оптовая цена  с НДС</t>
  </si>
  <si>
    <t>Отчисления в фонд жил. стр-ва</t>
  </si>
  <si>
    <t>Отпускная цена</t>
  </si>
  <si>
    <t>Экономист________Иванова В. B.</t>
  </si>
  <si>
    <t>Приближенное решение уравнения F(x)=0</t>
  </si>
  <si>
    <t xml:space="preserve"> методом половинного деления.</t>
  </si>
  <si>
    <t>Исходные данные</t>
  </si>
  <si>
    <t>Результаты вычислений</t>
  </si>
  <si>
    <t>a</t>
  </si>
  <si>
    <t>x</t>
  </si>
  <si>
    <t>F(x)</t>
  </si>
  <si>
    <t>b</t>
  </si>
  <si>
    <t>N</t>
  </si>
  <si>
    <t>h</t>
  </si>
  <si>
    <t>Погрешность</t>
  </si>
  <si>
    <r>
      <t>Приближенное значение корня</t>
    </r>
    <r>
      <rPr>
        <sz val="9"/>
        <color indexed="8"/>
        <rFont val="Times New Roman"/>
        <family val="1"/>
      </rPr>
      <t>.</t>
    </r>
  </si>
  <si>
    <t>Результат подстановки приближен-ного значения корня в уравнение.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</si>
</sst>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</numFmts>
  <fonts count="8">
    <font>
      <sz val="10"/>
      <name val="Arial Cyr"/>
      <family val="0"/>
    </font>
    <font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11" fontId="6" fillId="0" borderId="4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7" fillId="0" borderId="0" xfId="0" applyFont="1" applyAlignment="1">
      <alignment/>
    </xf>
    <xf numFmtId="168" fontId="6" fillId="0" borderId="4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10" sqref="C10"/>
    </sheetView>
  </sheetViews>
  <sheetFormatPr defaultColWidth="9.00390625" defaultRowHeight="12.75"/>
  <cols>
    <col min="2" max="2" width="30.625" style="0" customWidth="1"/>
    <col min="3" max="3" width="44.125" style="0" customWidth="1"/>
  </cols>
  <sheetData>
    <row r="1" spans="1:3" ht="23.25" thickBot="1">
      <c r="A1" s="1"/>
      <c r="B1" s="2" t="s">
        <v>0</v>
      </c>
      <c r="C1" s="2"/>
    </row>
    <row r="2" spans="1:3" ht="45.75" thickBot="1">
      <c r="A2" s="3"/>
      <c r="B2" s="4" t="s">
        <v>1</v>
      </c>
      <c r="C2" s="4"/>
    </row>
    <row r="3" spans="1:3" ht="45.75" thickBot="1">
      <c r="A3" s="3"/>
      <c r="B3" s="4" t="s">
        <v>2</v>
      </c>
      <c r="C3" s="4"/>
    </row>
    <row r="4" spans="1:3" ht="34.5" thickBot="1">
      <c r="A4" s="3" t="s">
        <v>3</v>
      </c>
      <c r="B4" s="4" t="s">
        <v>4</v>
      </c>
      <c r="C4" s="4" t="s">
        <v>5</v>
      </c>
    </row>
    <row r="5" spans="1:3" ht="23.25" thickBot="1">
      <c r="A5" s="3">
        <v>1</v>
      </c>
      <c r="B5" s="4" t="s">
        <v>6</v>
      </c>
      <c r="C5" s="4">
        <v>350000</v>
      </c>
    </row>
    <row r="6" spans="1:3" ht="23.25" thickBot="1">
      <c r="A6" s="3">
        <v>2</v>
      </c>
      <c r="B6" s="4" t="s">
        <v>7</v>
      </c>
      <c r="C6" s="4">
        <v>24000</v>
      </c>
    </row>
    <row r="7" spans="1:3" ht="34.5" thickBot="1">
      <c r="A7" s="3">
        <v>3</v>
      </c>
      <c r="B7" s="4" t="s">
        <v>8</v>
      </c>
      <c r="C7" s="4">
        <f>10%*C6</f>
        <v>2400</v>
      </c>
    </row>
    <row r="8" spans="1:3" ht="34.5" thickBot="1">
      <c r="A8" s="3">
        <v>4</v>
      </c>
      <c r="B8" s="4" t="s">
        <v>9</v>
      </c>
      <c r="C8" s="4">
        <f>1%*(C6+C7)</f>
        <v>264</v>
      </c>
    </row>
    <row r="9" spans="1:3" ht="45.75" thickBot="1">
      <c r="A9" s="3">
        <v>5</v>
      </c>
      <c r="B9" s="4" t="s">
        <v>10</v>
      </c>
      <c r="C9" s="4">
        <f>35%*(C6+C7)</f>
        <v>9240</v>
      </c>
    </row>
    <row r="10" spans="1:3" ht="23.25" thickBot="1">
      <c r="A10" s="3">
        <v>6</v>
      </c>
      <c r="B10" s="4" t="s">
        <v>11</v>
      </c>
      <c r="C10" s="4">
        <f>8%*(C6+C7)</f>
        <v>2112</v>
      </c>
    </row>
    <row r="11" spans="1:3" ht="45.75" thickBot="1">
      <c r="A11" s="3">
        <v>7</v>
      </c>
      <c r="B11" s="4" t="s">
        <v>12</v>
      </c>
      <c r="C11" s="4">
        <f>5%*(C6+C7)</f>
        <v>1320</v>
      </c>
    </row>
    <row r="12" spans="1:3" ht="34.5" thickBot="1">
      <c r="A12" s="3">
        <v>8</v>
      </c>
      <c r="B12" s="4" t="s">
        <v>13</v>
      </c>
      <c r="C12" s="4">
        <f>1%*C17</f>
        <v>5931.9474216380195</v>
      </c>
    </row>
    <row r="13" spans="1:3" ht="23.25" thickBot="1">
      <c r="A13" s="3">
        <v>9</v>
      </c>
      <c r="B13" s="4" t="s">
        <v>14</v>
      </c>
      <c r="C13" s="4">
        <f>600%*C6</f>
        <v>144000</v>
      </c>
    </row>
    <row r="14" spans="1:3" ht="45.75" thickBot="1">
      <c r="A14" s="3">
        <v>10</v>
      </c>
      <c r="B14" s="4" t="s">
        <v>15</v>
      </c>
      <c r="C14" s="4">
        <f>SUM(C5:C13)</f>
        <v>539267.9474216381</v>
      </c>
    </row>
    <row r="15" spans="1:3" ht="34.5" thickBot="1">
      <c r="A15" s="3">
        <v>11</v>
      </c>
      <c r="B15" s="4" t="s">
        <v>16</v>
      </c>
      <c r="C15" s="4">
        <v>0.1</v>
      </c>
    </row>
    <row r="16" spans="1:3" ht="13.5" thickBot="1">
      <c r="A16" s="3">
        <v>12</v>
      </c>
      <c r="B16" s="4" t="s">
        <v>17</v>
      </c>
      <c r="C16" s="4">
        <f>C14*C15</f>
        <v>53926.79474216381</v>
      </c>
    </row>
    <row r="17" spans="1:3" ht="23.25" thickBot="1">
      <c r="A17" s="3">
        <v>13</v>
      </c>
      <c r="B17" s="4" t="s">
        <v>18</v>
      </c>
      <c r="C17" s="4">
        <f>C14+C16</f>
        <v>593194.7421638019</v>
      </c>
    </row>
    <row r="18" spans="1:3" ht="45.75" thickBot="1">
      <c r="A18" s="3">
        <v>14</v>
      </c>
      <c r="B18" s="4" t="s">
        <v>19</v>
      </c>
      <c r="C18" s="4">
        <f>C5+C10+C11+C12+26%*C13</f>
        <v>396803.947421638</v>
      </c>
    </row>
    <row r="19" spans="1:3" ht="34.5" thickBot="1">
      <c r="A19" s="3">
        <v>15</v>
      </c>
      <c r="B19" s="4" t="s">
        <v>20</v>
      </c>
      <c r="C19" s="4">
        <f>C17-C18</f>
        <v>196390.7947421639</v>
      </c>
    </row>
    <row r="20" spans="1:3" ht="45.75" thickBot="1">
      <c r="A20" s="3">
        <v>16</v>
      </c>
      <c r="B20" s="4" t="s">
        <v>21</v>
      </c>
      <c r="C20" s="4">
        <f>20%*C19</f>
        <v>39278.158948432785</v>
      </c>
    </row>
    <row r="21" spans="1:3" ht="34.5" thickBot="1">
      <c r="A21" s="3">
        <v>17</v>
      </c>
      <c r="B21" s="4" t="s">
        <v>22</v>
      </c>
      <c r="C21" s="4">
        <f>C17+C20</f>
        <v>632472.9011122347</v>
      </c>
    </row>
    <row r="22" spans="1:3" ht="34.5" thickBot="1">
      <c r="A22" s="3">
        <v>18</v>
      </c>
      <c r="B22" s="4" t="s">
        <v>23</v>
      </c>
      <c r="C22" s="4">
        <f>0.5%*C23</f>
        <v>3178.2557844835915</v>
      </c>
    </row>
    <row r="23" spans="1:3" ht="23.25" thickBot="1">
      <c r="A23" s="3">
        <v>19</v>
      </c>
      <c r="B23" s="4" t="s">
        <v>24</v>
      </c>
      <c r="C23" s="4">
        <f>C21+C22</f>
        <v>635651.1568967183</v>
      </c>
    </row>
    <row r="24" spans="1:3" ht="13.5" thickBot="1">
      <c r="A24" s="3"/>
      <c r="B24" s="4"/>
      <c r="C24" s="4"/>
    </row>
    <row r="25" spans="1:3" ht="45.75" thickBot="1">
      <c r="A25" s="3"/>
      <c r="B25" s="4" t="s">
        <v>25</v>
      </c>
      <c r="C25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9.125" style="0" customWidth="1"/>
    <col min="2" max="2" width="15.00390625" style="0" customWidth="1"/>
    <col min="3" max="3" width="16.875" style="0" customWidth="1"/>
    <col min="4" max="4" width="26.625" style="0" customWidth="1"/>
  </cols>
  <sheetData>
    <row r="1" spans="1:4" ht="12.75" customHeight="1">
      <c r="A1" s="12" t="s">
        <v>26</v>
      </c>
      <c r="B1" s="13"/>
      <c r="C1" s="13"/>
      <c r="D1" s="13"/>
    </row>
    <row r="2" spans="1:4" ht="13.5" thickBot="1">
      <c r="A2" s="14" t="s">
        <v>27</v>
      </c>
      <c r="B2" s="15"/>
      <c r="C2" s="15"/>
      <c r="D2" s="15"/>
    </row>
    <row r="3" spans="1:4" ht="25.5" customHeight="1" thickBot="1">
      <c r="A3" s="16" t="s">
        <v>28</v>
      </c>
      <c r="B3" s="17"/>
      <c r="C3" s="16" t="s">
        <v>29</v>
      </c>
      <c r="D3" s="18"/>
    </row>
    <row r="4" spans="1:4" ht="13.5" thickBot="1">
      <c r="A4" s="5" t="s">
        <v>30</v>
      </c>
      <c r="B4" s="6">
        <v>0.707</v>
      </c>
      <c r="C4" s="7" t="s">
        <v>31</v>
      </c>
      <c r="D4" s="7" t="s">
        <v>32</v>
      </c>
    </row>
    <row r="5" spans="1:4" ht="13.5" thickBot="1">
      <c r="A5" s="5" t="s">
        <v>33</v>
      </c>
      <c r="B5" s="6">
        <v>0.708</v>
      </c>
      <c r="C5" s="26">
        <f>B4</f>
        <v>0.707</v>
      </c>
      <c r="D5" s="26">
        <f>COS(C5+0.5)-C5^3</f>
        <v>0.0024314134276065547</v>
      </c>
    </row>
    <row r="6" spans="1:4" ht="13.5" thickBot="1">
      <c r="A6" s="5" t="s">
        <v>34</v>
      </c>
      <c r="B6" s="6">
        <v>10</v>
      </c>
      <c r="C6" s="26">
        <f>C5+$B$7</f>
        <v>0.7071</v>
      </c>
      <c r="D6" s="26">
        <f aca="true" t="shared" si="0" ref="D6:D15">COS(C6+0.5)-C6^3</f>
        <v>0.0021879804641719014</v>
      </c>
    </row>
    <row r="7" spans="1:4" ht="13.5" thickBot="1">
      <c r="A7" s="5" t="s">
        <v>35</v>
      </c>
      <c r="B7" s="26">
        <f>(B5-B4)/B6</f>
        <v>0.00010000000000000009</v>
      </c>
      <c r="C7" s="26">
        <f aca="true" t="shared" si="1" ref="C7:C15">C6+$B$7</f>
        <v>0.7071999999999999</v>
      </c>
      <c r="D7" s="26">
        <f t="shared" si="0"/>
        <v>0.0019445015174257008</v>
      </c>
    </row>
    <row r="8" spans="1:4" ht="24.75" thickBot="1">
      <c r="A8" s="5" t="s">
        <v>36</v>
      </c>
      <c r="B8" s="6">
        <v>0.0001</v>
      </c>
      <c r="C8" s="26">
        <f t="shared" si="1"/>
        <v>0.7072999999999999</v>
      </c>
      <c r="D8" s="26">
        <f t="shared" si="0"/>
        <v>0.001700976582301672</v>
      </c>
    </row>
    <row r="9" spans="1:4" ht="13.5" thickBot="1">
      <c r="A9" s="9"/>
      <c r="B9" s="10"/>
      <c r="C9" s="26">
        <f t="shared" si="1"/>
        <v>0.7073999999999999</v>
      </c>
      <c r="D9" s="26">
        <f t="shared" si="0"/>
        <v>0.0014574056537353108</v>
      </c>
    </row>
    <row r="10" spans="1:4" ht="13.5" thickBot="1">
      <c r="A10" s="9"/>
      <c r="B10" s="10"/>
      <c r="C10" s="26">
        <f t="shared" si="1"/>
        <v>0.7074999999999999</v>
      </c>
      <c r="D10" s="26">
        <f t="shared" si="0"/>
        <v>0.001213788726660503</v>
      </c>
    </row>
    <row r="11" spans="1:4" ht="24" customHeight="1" thickBot="1">
      <c r="A11" s="20" t="s">
        <v>37</v>
      </c>
      <c r="B11" s="21"/>
      <c r="C11" s="26">
        <f t="shared" si="1"/>
        <v>0.7075999999999999</v>
      </c>
      <c r="D11" s="26">
        <f t="shared" si="0"/>
        <v>0.000970125796012633</v>
      </c>
    </row>
    <row r="12" spans="1:4" ht="13.5" thickBot="1">
      <c r="A12" s="5" t="s">
        <v>31</v>
      </c>
      <c r="B12" s="6">
        <f>B4</f>
        <v>0.707</v>
      </c>
      <c r="C12" s="26">
        <f t="shared" si="1"/>
        <v>0.7076999999999999</v>
      </c>
      <c r="D12" s="26">
        <f t="shared" si="0"/>
        <v>0.0007264168567258644</v>
      </c>
    </row>
    <row r="13" spans="1:4" ht="46.5" customHeight="1" thickBot="1">
      <c r="A13" s="22" t="s">
        <v>38</v>
      </c>
      <c r="B13" s="23"/>
      <c r="C13" s="26">
        <f t="shared" si="1"/>
        <v>0.7077999999999999</v>
      </c>
      <c r="D13" s="26">
        <f t="shared" si="0"/>
        <v>0.0004826619037356372</v>
      </c>
    </row>
    <row r="14" spans="1:4" ht="13.5" thickBot="1">
      <c r="A14" s="19"/>
      <c r="B14" s="24"/>
      <c r="C14" s="26">
        <f t="shared" si="1"/>
        <v>0.7078999999999999</v>
      </c>
      <c r="D14" s="26">
        <f t="shared" si="0"/>
        <v>0.0002388609319760593</v>
      </c>
    </row>
    <row r="15" spans="1:4" ht="13.5" thickBot="1">
      <c r="A15" s="11" t="s">
        <v>32</v>
      </c>
      <c r="B15" s="8">
        <f>COS(B12+0.5)-B12^3</f>
        <v>0.0024314134276065547</v>
      </c>
      <c r="C15" s="26">
        <f t="shared" si="1"/>
        <v>0.7079999999999999</v>
      </c>
      <c r="D15" s="26">
        <f t="shared" si="0"/>
        <v>-4.986063617262726E-06</v>
      </c>
    </row>
    <row r="16" ht="13.5">
      <c r="A16" s="25"/>
    </row>
  </sheetData>
  <mergeCells count="6">
    <mergeCell ref="A11:B11"/>
    <mergeCell ref="A13:B14"/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2010-04-10T11:43:08Z</dcterms:created>
  <dcterms:modified xsi:type="dcterms:W3CDTF">2010-04-10T12:36:14Z</dcterms:modified>
  <cp:category/>
  <cp:version/>
  <cp:contentType/>
  <cp:contentStatus/>
</cp:coreProperties>
</file>